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<sst xmlns="http://schemas.openxmlformats.org/spreadsheetml/2006/main" count="85" uniqueCount="72">
  <si>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</si>
  <si>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</si>
  <si>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</si>
  <si>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</si>
  <si>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</si>
  <si>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</si>
  <si>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</si>
  <si>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</si>
  <si>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</si>
  <si>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</si>
  <si>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</si>
  <si>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</si>
  <si>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</si>
  <si>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</si>
  <si>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</si>
  <si>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</si>
  <si>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</si>
  <si>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</si>
  <si>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</si>
  <si>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</si>
  <si>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</si>
  <si>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</si>
  <si>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</si>
  <si>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</si>
  <si>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</si>
  <si>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</si>
  <si>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</si>
  <si>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</si>
  <si>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</si>
  <si>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</si>
  <si>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</si>
  <si>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</si>
  <si>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</si>
  <si>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</si>
  <si>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</si>
  <si>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</si>
  <si>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</si>
  <si>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</si>
  <si>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</si>
  <si>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</si>
  <si>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</si>
  <si>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</si>
  <si>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</si>
  <si>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</si>
  <si>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</si>
  <si>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</si>
  <si>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</si>
  <si>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</si>
  <si>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</si>
  <si>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</si>
  <si>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</si>
  <si>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</si>
  <si>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</si>
  <si>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</si>
  <si>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</si>
  <si>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</si>
  <si>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</si>
  <si>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</si>
  <si>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</si>
  <si>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</si>
  <si>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</si>
  <si>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Зміни до розпису станом на 30.01.2013р. :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</si>
  <si>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</si>
  <si>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</si>
  <si>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</si>
  <si>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план на січень  2015р.</t>
  </si>
  <si>
    <t>ТИМЧАСОВИЙ ПЛАН НА І півріччя 2015 року</t>
  </si>
  <si>
    <t>Тимчасовий розпис доходів ЗФ на  І півріччя 2015 року</t>
  </si>
  <si>
    <t>станом на 15.01.2015 р.</t>
  </si>
  <si>
    <r>
      <t xml:space="preserve">станом на 15.01.2015р.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</si>
  <si>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</si>
  <si>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15.01.2015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</si>
</sst>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січень!$J$4:$J$10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січень!$M$4:$M$23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січень!$K$4:$K$23</c:f>
              <c:numCache/>
            </c:numRef>
          </c:val>
          <c:smooth val="1"/>
        </c:ser>
        <c:marker val="1"/>
        <c:axId val="44332868"/>
        <c:axId val="63451493"/>
      </c:lineChart>
      <c:catAx>
        <c:axId val="443328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4192526"/>
        <c:axId val="39297279"/>
      </c:bar3D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  <c:max val="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92526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8131192"/>
        <c:axId val="28963001"/>
      </c:barChart>
      <c:catAx>
        <c:axId val="18131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3001"/>
        <c:crosses val="autoZero"/>
        <c:auto val="1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31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340418"/>
        <c:axId val="64301715"/>
      </c:bar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01715"/>
        <c:crosses val="autoZero"/>
        <c:auto val="1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40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236 750,0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9 801,3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-27 924,7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37 726,0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-226 948,7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47" sqref="O47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64</v>
      </c>
      <c r="O1" s="117"/>
      <c r="P1" s="117"/>
      <c r="Q1" s="117"/>
      <c r="R1" s="117"/>
      <c r="S1" s="118"/>
    </row>
    <row r="2" spans="1:19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69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60</v>
      </c>
      <c r="S3" s="31" t="s">
        <v>32</v>
      </c>
    </row>
    <row r="4" spans="1:19" ht="12.75">
      <c r="A4" s="13">
        <v>42009</v>
      </c>
      <c r="B4" s="42"/>
      <c r="C4" s="80"/>
      <c r="D4" s="3"/>
      <c r="E4" s="3"/>
      <c r="F4" s="3"/>
      <c r="G4" s="3"/>
      <c r="H4" s="3"/>
      <c r="I4" s="42">
        <f aca="true" t="shared" si="0" ref="I4:I23">J4-B4-C4-D4-E4-F4-G4-H4</f>
        <v>0</v>
      </c>
      <c r="J4" s="42">
        <v>0</v>
      </c>
      <c r="K4" s="42">
        <v>0</v>
      </c>
      <c r="L4" s="4" t="e">
        <f aca="true" t="shared" si="1" ref="L4:L24">J4/K4</f>
        <v>#DIV/0!</v>
      </c>
      <c r="M4" s="2">
        <f>AVERAGE(J4:J10)</f>
        <v>1400.1857142857145</v>
      </c>
      <c r="N4" s="44">
        <v>0</v>
      </c>
      <c r="O4" s="45">
        <v>0</v>
      </c>
      <c r="P4" s="46">
        <v>0</v>
      </c>
      <c r="Q4" s="46">
        <v>0</v>
      </c>
      <c r="R4" s="46">
        <v>0</v>
      </c>
      <c r="S4" s="35">
        <f>N4+O4+Q4+P4+R4</f>
        <v>0</v>
      </c>
    </row>
    <row r="5" spans="1:19" ht="12.75">
      <c r="A5" s="13">
        <v>42010</v>
      </c>
      <c r="B5" s="42">
        <v>5654.3</v>
      </c>
      <c r="C5" s="80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2">
        <f t="shared" si="0"/>
        <v>2.1999999999996263</v>
      </c>
      <c r="J5" s="42">
        <v>5907.2</v>
      </c>
      <c r="K5" s="42">
        <v>5900</v>
      </c>
      <c r="L5" s="4">
        <f t="shared" si="1"/>
        <v>1.0012203389830507</v>
      </c>
      <c r="M5" s="2">
        <v>1400.2</v>
      </c>
      <c r="N5" s="47">
        <v>0</v>
      </c>
      <c r="O5" s="48">
        <v>0</v>
      </c>
      <c r="P5" s="49">
        <v>249.3</v>
      </c>
      <c r="Q5" s="49">
        <v>0</v>
      </c>
      <c r="R5" s="46">
        <v>1.1</v>
      </c>
      <c r="S5" s="35">
        <f aca="true" t="shared" si="2" ref="S5:S23">N5+O5+Q5+P5+R5</f>
        <v>250.4</v>
      </c>
    </row>
    <row r="6" spans="1:19" ht="12.75">
      <c r="A6" s="13">
        <v>42012</v>
      </c>
      <c r="B6" s="42">
        <v>585.5</v>
      </c>
      <c r="C6" s="80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2">
        <f t="shared" si="0"/>
        <v>5.299999999999959</v>
      </c>
      <c r="J6" s="42">
        <v>720.3</v>
      </c>
      <c r="K6" s="42">
        <v>700</v>
      </c>
      <c r="L6" s="4">
        <f t="shared" si="1"/>
        <v>1.029</v>
      </c>
      <c r="M6" s="2">
        <v>1400.2</v>
      </c>
      <c r="N6" s="50">
        <v>0</v>
      </c>
      <c r="O6" s="51">
        <v>0</v>
      </c>
      <c r="P6" s="52">
        <v>288</v>
      </c>
      <c r="Q6" s="52">
        <v>0</v>
      </c>
      <c r="R6" s="86">
        <v>0.1</v>
      </c>
      <c r="S6" s="35">
        <f t="shared" si="2"/>
        <v>288.1</v>
      </c>
    </row>
    <row r="7" spans="1:19" ht="12.75">
      <c r="A7" s="13">
        <v>42013</v>
      </c>
      <c r="B7" s="42">
        <v>315.1</v>
      </c>
      <c r="C7" s="80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2">
        <f t="shared" si="0"/>
        <v>15.350000000000069</v>
      </c>
      <c r="J7" s="42">
        <v>1104.45</v>
      </c>
      <c r="K7" s="42">
        <v>750</v>
      </c>
      <c r="L7" s="4">
        <f t="shared" si="1"/>
        <v>1.4726000000000001</v>
      </c>
      <c r="M7" s="2">
        <v>1400.2</v>
      </c>
      <c r="N7" s="47">
        <v>0</v>
      </c>
      <c r="O7" s="48">
        <v>0</v>
      </c>
      <c r="P7" s="49">
        <v>221.8</v>
      </c>
      <c r="Q7" s="49">
        <v>0</v>
      </c>
      <c r="R7" s="46">
        <v>0.1</v>
      </c>
      <c r="S7" s="35">
        <f t="shared" si="2"/>
        <v>221.9</v>
      </c>
    </row>
    <row r="8" spans="1:19" ht="12.75">
      <c r="A8" s="13">
        <v>42016</v>
      </c>
      <c r="B8" s="42">
        <v>611.2</v>
      </c>
      <c r="C8" s="80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2">
        <f t="shared" si="0"/>
        <v>6.799999999999958</v>
      </c>
      <c r="J8" s="42">
        <v>768</v>
      </c>
      <c r="K8" s="42">
        <v>820</v>
      </c>
      <c r="L8" s="4">
        <f t="shared" si="1"/>
        <v>0.9365853658536586</v>
      </c>
      <c r="M8" s="2">
        <v>1400.2</v>
      </c>
      <c r="N8" s="47">
        <v>0</v>
      </c>
      <c r="O8" s="48">
        <v>0</v>
      </c>
      <c r="P8" s="49">
        <v>554.5</v>
      </c>
      <c r="Q8" s="49">
        <v>11.9</v>
      </c>
      <c r="R8" s="46">
        <v>0</v>
      </c>
      <c r="S8" s="35">
        <f t="shared" si="2"/>
        <v>566.4</v>
      </c>
    </row>
    <row r="9" spans="1:19" ht="12.75">
      <c r="A9" s="13">
        <v>42017</v>
      </c>
      <c r="B9" s="42">
        <v>806.3</v>
      </c>
      <c r="C9" s="80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2">
        <f t="shared" si="0"/>
        <v>22.750000000000092</v>
      </c>
      <c r="J9" s="42">
        <v>888.45</v>
      </c>
      <c r="K9" s="42">
        <v>690</v>
      </c>
      <c r="L9" s="4">
        <f t="shared" si="1"/>
        <v>1.287608695652174</v>
      </c>
      <c r="M9" s="2">
        <v>1400.2</v>
      </c>
      <c r="N9" s="47">
        <v>3</v>
      </c>
      <c r="O9" s="48">
        <v>0</v>
      </c>
      <c r="P9" s="49">
        <v>471.8</v>
      </c>
      <c r="Q9" s="49">
        <v>0</v>
      </c>
      <c r="R9" s="46">
        <v>0.2</v>
      </c>
      <c r="S9" s="35">
        <f t="shared" si="2"/>
        <v>475</v>
      </c>
    </row>
    <row r="10" spans="1:19" ht="12.75">
      <c r="A10" s="13">
        <v>42018</v>
      </c>
      <c r="B10" s="42">
        <v>350.3</v>
      </c>
      <c r="C10" s="80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82">
        <f t="shared" si="0"/>
        <v>7.499999999999957</v>
      </c>
      <c r="J10" s="42">
        <v>412.9</v>
      </c>
      <c r="K10" s="56">
        <v>1100</v>
      </c>
      <c r="L10" s="4">
        <f t="shared" si="1"/>
        <v>0.37536363636363634</v>
      </c>
      <c r="M10" s="2">
        <v>1400.2</v>
      </c>
      <c r="N10" s="47">
        <v>0</v>
      </c>
      <c r="O10" s="48">
        <v>0</v>
      </c>
      <c r="P10" s="49">
        <v>472.2</v>
      </c>
      <c r="Q10" s="49">
        <v>0</v>
      </c>
      <c r="R10" s="46">
        <v>0.3</v>
      </c>
      <c r="S10" s="35">
        <f t="shared" si="2"/>
        <v>472.5</v>
      </c>
    </row>
    <row r="11" spans="1:19" ht="12.75">
      <c r="A11" s="13">
        <v>42019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1500</v>
      </c>
      <c r="L11" s="4">
        <f t="shared" si="1"/>
        <v>0</v>
      </c>
      <c r="M11" s="2">
        <v>1400.2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42020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1300</v>
      </c>
      <c r="L12" s="4">
        <f t="shared" si="1"/>
        <v>0</v>
      </c>
      <c r="M12" s="2">
        <v>1400.2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42021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850</v>
      </c>
      <c r="L13" s="4">
        <f t="shared" si="1"/>
        <v>0</v>
      </c>
      <c r="M13" s="2">
        <v>1400.2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42023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1800</v>
      </c>
      <c r="L14" s="4">
        <f t="shared" si="1"/>
        <v>0</v>
      </c>
      <c r="M14" s="2">
        <v>1400.2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42024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1600</v>
      </c>
      <c r="L15" s="4">
        <f t="shared" si="1"/>
        <v>0</v>
      </c>
      <c r="M15" s="2">
        <v>1400.2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42025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3500</v>
      </c>
      <c r="L16" s="4">
        <f>J15/K16</f>
        <v>0</v>
      </c>
      <c r="M16" s="2">
        <v>1400.2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42026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f>2200+260</f>
        <v>2460</v>
      </c>
      <c r="L17" s="4">
        <f t="shared" si="1"/>
        <v>0</v>
      </c>
      <c r="M17" s="2">
        <v>1400.2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42027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1300</v>
      </c>
      <c r="L18" s="4">
        <f t="shared" si="1"/>
        <v>0</v>
      </c>
      <c r="M18" s="2">
        <v>1400.2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42030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1400.2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42031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2500</v>
      </c>
      <c r="L20" s="4">
        <f t="shared" si="1"/>
        <v>0</v>
      </c>
      <c r="M20" s="2">
        <v>1400.2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42032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1900</v>
      </c>
      <c r="L21" s="4">
        <f t="shared" si="1"/>
        <v>0</v>
      </c>
      <c r="M21" s="2">
        <v>1400.2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42033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3800</v>
      </c>
      <c r="L22" s="4">
        <f t="shared" si="1"/>
        <v>0</v>
      </c>
      <c r="M22" s="2">
        <v>1400.2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42034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3500+156</f>
        <v>3656</v>
      </c>
      <c r="L23" s="4">
        <f t="shared" si="1"/>
        <v>0</v>
      </c>
      <c r="M23" s="2">
        <v>1400.2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8322.7</v>
      </c>
      <c r="C24" s="43">
        <f t="shared" si="3"/>
        <v>572.8</v>
      </c>
      <c r="D24" s="43">
        <f t="shared" si="3"/>
        <v>-106.9</v>
      </c>
      <c r="E24" s="14">
        <f t="shared" si="3"/>
        <v>7.5</v>
      </c>
      <c r="F24" s="14">
        <f t="shared" si="3"/>
        <v>155</v>
      </c>
      <c r="G24" s="14">
        <f t="shared" si="3"/>
        <v>687.3</v>
      </c>
      <c r="H24" s="14">
        <f t="shared" si="3"/>
        <v>103</v>
      </c>
      <c r="I24" s="43">
        <f t="shared" si="3"/>
        <v>59.899999999999665</v>
      </c>
      <c r="J24" s="43">
        <f t="shared" si="3"/>
        <v>9801.300000000001</v>
      </c>
      <c r="K24" s="43">
        <f t="shared" si="3"/>
        <v>37726</v>
      </c>
      <c r="L24" s="15">
        <f t="shared" si="1"/>
        <v>0.25980225838943966</v>
      </c>
      <c r="M24" s="2"/>
      <c r="N24" s="93">
        <f>SUM(N4:N23)</f>
        <v>3</v>
      </c>
      <c r="O24" s="93">
        <f>SUM(O4:O23)</f>
        <v>0</v>
      </c>
      <c r="P24" s="93">
        <f>SUM(P4:P23)</f>
        <v>2257.6</v>
      </c>
      <c r="Q24" s="93">
        <f>SUM(Q4:Q23)</f>
        <v>11.9</v>
      </c>
      <c r="R24" s="93">
        <f>SUM(R4:R23)</f>
        <v>1.8000000000000003</v>
      </c>
      <c r="S24" s="93">
        <f>N24+O24+Q24+P24+R24</f>
        <v>2274.3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42019</v>
      </c>
      <c r="O29" s="112">
        <v>125987.05504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v>117077.32283000002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57</v>
      </c>
      <c r="P32" s="104"/>
      <c r="Q32" s="61"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58</v>
      </c>
      <c r="P33" s="105"/>
      <c r="Q33" s="83"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62</v>
      </c>
      <c r="P34" s="10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42019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71</v>
      </c>
      <c r="P28" s="127"/>
    </row>
    <row r="29" spans="1:16" ht="33.75">
      <c r="A29" s="139"/>
      <c r="B29" s="72" t="s">
        <v>65</v>
      </c>
      <c r="C29" s="28" t="s">
        <v>26</v>
      </c>
      <c r="D29" s="72" t="str">
        <f>B29</f>
        <v>план на січень  2015р.</v>
      </c>
      <c r="E29" s="28" t="str">
        <f>C29</f>
        <v>факт</v>
      </c>
      <c r="F29" s="71" t="str">
        <f>B29</f>
        <v>план на січень  2015р.</v>
      </c>
      <c r="G29" s="95" t="str">
        <f>C29</f>
        <v>факт</v>
      </c>
      <c r="H29" s="72" t="str">
        <f>B29</f>
        <v>план на січень  2015р.</v>
      </c>
      <c r="I29" s="28" t="str">
        <f>C29</f>
        <v>факт</v>
      </c>
      <c r="J29" s="71" t="str">
        <f>B29</f>
        <v>план на січень  2015р.</v>
      </c>
      <c r="K29" s="95" t="str">
        <f>C29</f>
        <v>факт</v>
      </c>
      <c r="L29" s="67" t="str">
        <f>D29</f>
        <v>план на січень  2015р.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січень!O39</f>
        <v>0</v>
      </c>
      <c r="B30" s="73">
        <v>0</v>
      </c>
      <c r="C30" s="73">
        <v>1.77</v>
      </c>
      <c r="D30" s="74">
        <v>0</v>
      </c>
      <c r="E30" s="74">
        <v>3.01</v>
      </c>
      <c r="F30" s="75">
        <v>0</v>
      </c>
      <c r="G30" s="76">
        <v>0.005</v>
      </c>
      <c r="H30" s="76">
        <v>0</v>
      </c>
      <c r="I30" s="76">
        <v>2257.55</v>
      </c>
      <c r="J30" s="76">
        <v>0</v>
      </c>
      <c r="K30" s="96">
        <v>11.92</v>
      </c>
      <c r="L30" s="97">
        <v>0</v>
      </c>
      <c r="M30" s="77">
        <v>2274.255</v>
      </c>
      <c r="N30" s="78">
        <v>2274.255</v>
      </c>
      <c r="O30" s="130">
        <v>125987.05504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117077.32283000002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29300</v>
      </c>
      <c r="C47" s="40">
        <v>8322.71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6680</v>
      </c>
      <c r="C48" s="18">
        <v>572.75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</v>
      </c>
      <c r="C49" s="17">
        <v>-106.9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70</v>
      </c>
      <c r="C50" s="6">
        <v>7.48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553</v>
      </c>
      <c r="C51" s="17">
        <v>155.04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630</v>
      </c>
      <c r="C52" s="17">
        <v>687.27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103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143</v>
      </c>
      <c r="C54" s="17">
        <v>59.970000000000596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37726</v>
      </c>
      <c r="C55" s="12">
        <v>9801.32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66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67</v>
      </c>
      <c r="B6" s="16">
        <v>37726</v>
      </c>
      <c r="C6" s="16">
        <v>38980</v>
      </c>
      <c r="D6" s="16">
        <v>39986</v>
      </c>
      <c r="E6" s="16">
        <v>39986</v>
      </c>
      <c r="F6" s="16">
        <v>40086</v>
      </c>
      <c r="G6" s="16">
        <v>39986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236750</v>
      </c>
    </row>
    <row r="7" spans="1:14" ht="25.5" hidden="1">
      <c r="A7" s="19" t="s">
        <v>61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37726</v>
      </c>
      <c r="C15" s="55">
        <f aca="true" t="shared" si="2" ref="C15:M15">C7+C6</f>
        <v>38980</v>
      </c>
      <c r="D15" s="55">
        <f t="shared" si="2"/>
        <v>39986</v>
      </c>
      <c r="E15" s="55">
        <f t="shared" si="2"/>
        <v>39986</v>
      </c>
      <c r="F15" s="55">
        <f t="shared" si="2"/>
        <v>40086</v>
      </c>
      <c r="G15" s="55">
        <f t="shared" si="2"/>
        <v>39986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236750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2015-01-15T15:32:02Z</dcterms:modified>
  <cp:category/>
  <cp:version/>
  <cp:contentType/>
  <cp:contentStatus/>
</cp:coreProperties>
</file>